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Lazarova.OBSEVLIEVO\Desktop\ДОКУМЕНТИ 2020\Отчет 2019-приложения\"/>
    </mc:Choice>
  </mc:AlternateContent>
  <bookViews>
    <workbookView xWindow="-120" yWindow="-120" windowWidth="20730" windowHeight="11160" tabRatio="359"/>
  </bookViews>
  <sheets>
    <sheet name="Приложение № 9" sheetId="5" r:id="rId1"/>
  </sheets>
  <definedNames>
    <definedName name="_xlnm.Print_Area" localSheetId="0">'Приложение № 9'!$A$1:$N$83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5" l="1"/>
  <c r="N16" i="5"/>
  <c r="N15" i="5"/>
  <c r="N17" i="5"/>
  <c r="H18" i="5" l="1"/>
  <c r="I18" i="5"/>
  <c r="K18" i="5"/>
  <c r="L18" i="5"/>
  <c r="N18" i="5"/>
  <c r="G18" i="5"/>
  <c r="J17" i="5" l="1"/>
  <c r="M17" i="5" s="1"/>
  <c r="J16" i="5"/>
  <c r="M16" i="5" s="1"/>
  <c r="J15" i="5"/>
  <c r="M15" i="5" s="1"/>
  <c r="J14" i="5"/>
  <c r="M14" i="5" s="1"/>
  <c r="J18" i="5" l="1"/>
  <c r="M18" i="5"/>
  <c r="I32" i="5" s="1"/>
  <c r="A32" i="5"/>
  <c r="H32" i="5" s="1"/>
  <c r="K68" i="5" l="1"/>
  <c r="J68" i="5" l="1"/>
  <c r="I68" i="5"/>
  <c r="H68" i="5"/>
  <c r="G68" i="5"/>
  <c r="F68" i="5"/>
  <c r="K32" i="5"/>
  <c r="L32" i="5" s="1"/>
  <c r="G77" i="5" l="1"/>
  <c r="F77" i="5"/>
  <c r="G48" i="5" l="1"/>
  <c r="F48" i="5"/>
</calcChain>
</file>

<file path=xl/sharedStrings.xml><?xml version="1.0" encoding="utf-8"?>
<sst xmlns="http://schemas.openxmlformats.org/spreadsheetml/2006/main" count="180" uniqueCount="123">
  <si>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</si>
  <si>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</si>
  <si>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</si>
  <si>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</si>
  <si>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</si>
  <si>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</si>
  <si>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</si>
  <si>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</si>
  <si>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</si>
  <si>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</si>
  <si>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</si>
  <si>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</si>
  <si>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</si>
  <si>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</si>
  <si>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</si>
  <si>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</si>
  <si>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</si>
  <si>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</si>
  <si>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</si>
  <si>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</si>
  <si>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</si>
  <si>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</si>
  <si>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</si>
  <si>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</si>
  <si>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</si>
  <si>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</si>
  <si>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</si>
  <si>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</si>
  <si>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</si>
  <si>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</si>
  <si>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</si>
  <si>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</si>
  <si>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</si>
  <si>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</si>
  <si>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</si>
  <si>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</si>
  <si>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</si>
  <si>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</si>
  <si>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</si>
  <si>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</si>
  <si>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</si>
  <si>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</si>
  <si>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</si>
  <si>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</si>
  <si>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</si>
  <si>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</si>
  <si>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</si>
  <si>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</si>
  <si>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</si>
  <si>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</si>
  <si>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</si>
  <si>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2016 г.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</si>
  <si>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</si>
  <si>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</si>
  <si>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</si>
  <si>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</si>
  <si>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</si>
  <si>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2017 г.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</si>
  <si>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</si>
  <si>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</si>
  <si>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color theme="1"/>
        <rFont val="Times New Roman"/>
        <family val="1"/>
        <charset val="204"/>
      </rPr>
      <t>чл.3 от ЗОД</t>
    </r>
    <r>
      <rPr>
        <sz val="10"/>
        <color theme="1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</si>
  <si>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color theme="1"/>
        <rFont val="Times New Roman"/>
        <family val="1"/>
        <charset val="204"/>
      </rPr>
      <t>чл. 3, т. 5 от ЗОД</t>
    </r>
    <r>
      <rPr>
        <sz val="10"/>
        <color theme="1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</si>
  <si>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</si>
  <si>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</si>
  <si>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</si>
  <si>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</si>
  <si>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</si>
  <si>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1. Банков заем</t>
  </si>
  <si>
    <t>"Инвестбанк" АД</t>
  </si>
  <si>
    <t>BGN</t>
  </si>
  <si>
    <t>Финансово подпомагане на МБАЛ "Д-р Стойчо Христов" ЕООД</t>
  </si>
  <si>
    <t>15.02.2024 г.</t>
  </si>
  <si>
    <t>2.Финансиране от Фонда за органите на местно самоуправление в България "ФЛАГ" ЕАД</t>
  </si>
  <si>
    <t>"ФЛАГ" ЕАД</t>
  </si>
  <si>
    <t>ПУДООС</t>
  </si>
  <si>
    <t>Финансиране на инвестиционен проект "Проектиране и строителство на сепарираща инсталация за битови отпадъци -  град Севлиево"</t>
  </si>
  <si>
    <t>15.12.2021 г.</t>
  </si>
  <si>
    <t>Обезпечаване на разходи по проекти</t>
  </si>
  <si>
    <t>2. № 094/30.10.2017 г.</t>
  </si>
  <si>
    <t>26.11.2022 г.</t>
  </si>
  <si>
    <t>МБАЛ "Д-р Стойчо Христов" ЕООД - Севлиево</t>
  </si>
  <si>
    <t>на Община Севлиево</t>
  </si>
  <si>
    <t>Остатъчен размер на дълга към 01.01.2019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</si>
  <si>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2019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</si>
  <si>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2019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</si>
  <si>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2019 г. /в лева/</t>
    </r>
  </si>
  <si>
    <t xml:space="preserve">Общо извършени плащания по дълга през 2019 г. по главница и разходи /в лева/ </t>
  </si>
  <si>
    <t>Остатъчен размер на дълга към 31.12.2019 г. /в лева/</t>
  </si>
  <si>
    <t>Финансиране и рефинансиране на извършени допустими възстановими разходи и разходи за ДДС по проект "Прилагане на децентрализиран модел за управление на био-отпадъците в общините Севлиево, Дряново и Сухиндол"</t>
  </si>
  <si>
    <t>25.07.2020 г.</t>
  </si>
  <si>
    <t>02.05.2020 г.</t>
  </si>
  <si>
    <t>3.Безлихвен заем от ПУДООС</t>
  </si>
  <si>
    <t>4.Банков кредит под формата на овърдрафт</t>
  </si>
  <si>
    <t>2018 г.</t>
  </si>
  <si>
    <t xml:space="preserve">Плащания по дълга, влизащи в изчислението на съотношени-ето през 2019 г. </t>
  </si>
  <si>
    <t>2. Информацията се попълва за дългове, които към 01.01.2019 г. са били поети (сключени договори, възникнали задължения), както и за дълговете, които са поети през 2019 г., включително и за тези, които са погасени през 2019 г. Информация за дългове, които към 31.12.2018 г. са приключили, не се попълва.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</si>
  <si>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2019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</si>
  <si>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31.12.2019 г. /к.14/ следва да е равен на к.7+к.8-к.9. За дълга във валута с плаващ курс (USD, JPY), левовата равностойност на остатъчния размер към 31.12.2019 г. (к.14) се посочва като се използва съответния курс на БНБ за валутата. </t>
  </si>
  <si>
    <t>5. Остатъчен размер на дълга към 01.01.2019 г. и към 31.12.2019 г. е дълга по счетоводни данни, съответно към двата периода.</t>
  </si>
  <si>
    <r>
      <t xml:space="preserve">2. В к.10 се посочва общия размер на плащанията през </t>
    </r>
    <r>
      <rPr>
        <b/>
        <sz val="10"/>
        <color theme="1"/>
        <rFont val="Times New Roman"/>
        <family val="1"/>
        <charset val="204"/>
      </rPr>
      <t>2019 г.</t>
    </r>
    <r>
      <rPr>
        <sz val="10"/>
        <color theme="1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color theme="1"/>
        <rFont val="Times New Roman"/>
        <family val="1"/>
        <charset val="204"/>
      </rPr>
      <t>2019 г.</t>
    </r>
    <r>
      <rPr>
        <sz val="10"/>
        <color theme="1"/>
        <rFont val="Times New Roman"/>
        <family val="1"/>
        <charset val="204"/>
      </rPr>
      <t xml:space="preserve"> те са:</t>
    </r>
  </si>
  <si>
    <r>
      <t xml:space="preserve">  б) плащания по ЕСКО договори, съгласно </t>
    </r>
    <r>
      <rPr>
        <b/>
        <sz val="10"/>
        <color theme="1"/>
        <rFont val="Times New Roman"/>
        <family val="1"/>
        <charset val="204"/>
      </rPr>
      <t xml:space="preserve">чл. 84, ал. 1 от ЗДБРБ за 2019 г.                           </t>
    </r>
  </si>
  <si>
    <r>
      <t xml:space="preserve">  в) </t>
    </r>
    <r>
      <rPr>
        <i/>
        <sz val="10"/>
        <color theme="1"/>
        <rFont val="Times New Roman"/>
        <family val="1"/>
        <charset val="204"/>
      </rPr>
      <t>частта</t>
    </r>
    <r>
      <rPr>
        <sz val="10"/>
        <color theme="1"/>
        <rFont val="Times New Roman"/>
        <family val="1"/>
        <charset val="204"/>
      </rPr>
      <t xml:space="preserve"> от плащанията </t>
    </r>
    <r>
      <rPr>
        <i/>
        <sz val="10"/>
        <color theme="1"/>
        <rFont val="Times New Roman"/>
        <family val="1"/>
        <charset val="204"/>
      </rPr>
      <t>по главницата</t>
    </r>
    <r>
      <rPr>
        <sz val="10"/>
        <color theme="1"/>
        <rFont val="Times New Roman"/>
        <family val="1"/>
        <charset val="204"/>
      </rPr>
      <t xml:space="preserve"> по съществуващ дълг през 2019 г., която е погасена чрез нов, рефинансиращ заем, съгласно</t>
    </r>
    <r>
      <rPr>
        <b/>
        <sz val="10"/>
        <color theme="1"/>
        <rFont val="Times New Roman"/>
        <family val="1"/>
        <charset val="204"/>
      </rPr>
      <t xml:space="preserve"> чл. 82, ал. 3 от ЗДБРБ за 2020 г.</t>
    </r>
  </si>
  <si>
    <r>
      <t xml:space="preserve">  г) заеми въз основа на предоставени от </t>
    </r>
    <r>
      <rPr>
        <b/>
        <sz val="10"/>
        <color theme="1"/>
        <rFont val="Times New Roman"/>
        <family val="1"/>
        <charset val="204"/>
      </rPr>
      <t>„Фонд мениджър на финансови инструменти в България“ – ЕАД</t>
    </r>
    <r>
      <rPr>
        <sz val="10"/>
        <color theme="1"/>
        <rFont val="Times New Roman"/>
        <family val="1"/>
        <charset val="204"/>
      </rPr>
      <t xml:space="preserve">, средства от оперативни програми на финансови посредници-кредитори по съответните заеми, </t>
    </r>
    <r>
      <rPr>
        <b/>
        <sz val="10"/>
        <color theme="1"/>
        <rFont val="Times New Roman"/>
        <family val="1"/>
        <charset val="204"/>
      </rPr>
      <t>съгласно чл. 84, ал. 5 на ЗДБРБ за 2019 г.</t>
    </r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</si>
  <si>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01.01.2019 г. са били активни, както и за гаранциите, издадени през 2019 г.</t>
    </r>
  </si>
  <si>
    <t>1. № 0003/703/17052019/17.05.2019 г.</t>
  </si>
  <si>
    <t>"Уникредит Булбанк " АД</t>
  </si>
  <si>
    <t>30.04.2024 г.</t>
  </si>
  <si>
    <t>Остатъчен размер на дълга на лицето към 01.01.2019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</si>
  <si>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2019 г. /в лева/</t>
    </r>
  </si>
  <si>
    <t>Остатъчен размер на дълга на лицето към 31.12.2019 г. /в лева/</t>
  </si>
  <si>
    <t>ОТЧЕТ ЗА СЪСТОЯНИЕТО НА ОБЩИНСКИЯ ДЪЛГ ПРЕЗ 2019 г.</t>
  </si>
  <si>
    <t xml:space="preserve">Информация 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2019 година </t>
  </si>
  <si>
    <t>Остатъчен размер на гаранцията към 01.01.2019 г. /в лева/</t>
  </si>
  <si>
    <t>Остатъчен размер на гаранцията към 31.12.2019 г. /в лева/</t>
  </si>
  <si>
    <t>Остатъчен размер на дълга на бенефициента към 01.01.2019 г. /в лева/</t>
  </si>
  <si>
    <t>Остатъчен размер на дълга на бенефициента към 31.12.2019 г. /в лева/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</si>
  <si>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2019 г. </t>
    </r>
  </si>
  <si>
    <t>Изравнителна субсидия - отчетни данни за 2018 г.</t>
  </si>
  <si>
    <t>Бюджетни приходи - отчетни данни за 2018 г.</t>
  </si>
  <si>
    <t xml:space="preserve">Съотношение на номинала на издадените през 2019 г. общински гаранции и общата сума на приходите и  изравнителна субсидия </t>
  </si>
  <si>
    <t>Председател на ОбС:……………………….</t>
  </si>
  <si>
    <t xml:space="preserve">                  / Здравка Лалева /</t>
  </si>
  <si>
    <t xml:space="preserve"> Приложение № 9                                      към решение № 135/14.07.2020г.                на Общински съвет –Севлиево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</si>
</sst>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7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7" fillId="2" borderId="5" xfId="1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/>
    <xf numFmtId="0" fontId="4" fillId="0" borderId="0" xfId="1" applyFont="1" applyFill="1"/>
    <xf numFmtId="3" fontId="5" fillId="2" borderId="1" xfId="1" applyNumberFormat="1" applyFont="1" applyFill="1" applyBorder="1" applyAlignment="1">
      <alignment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justify"/>
    </xf>
    <xf numFmtId="0" fontId="10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/>
    <xf numFmtId="3" fontId="9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7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14" fontId="9" fillId="0" borderId="1" xfId="1" applyNumberFormat="1" applyFont="1" applyFill="1" applyBorder="1" applyAlignment="1">
      <alignment wrapText="1"/>
    </xf>
    <xf numFmtId="0" fontId="8" fillId="2" borderId="5" xfId="1" applyFont="1" applyFill="1" applyBorder="1" applyAlignment="1">
      <alignment vertical="center" wrapText="1"/>
    </xf>
    <xf numFmtId="0" fontId="8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/>
    </xf>
    <xf numFmtId="3" fontId="9" fillId="0" borderId="1" xfId="1" applyNumberFormat="1" applyFont="1" applyBorder="1"/>
    <xf numFmtId="3" fontId="9" fillId="0" borderId="1" xfId="1" applyNumberFormat="1" applyFont="1" applyFill="1" applyBorder="1"/>
    <xf numFmtId="3" fontId="4" fillId="0" borderId="0" xfId="1" applyNumberFormat="1" applyFont="1" applyFill="1" applyBorder="1"/>
    <xf numFmtId="1" fontId="7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9" fillId="0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vertical="justify"/>
    </xf>
    <xf numFmtId="0" fontId="5" fillId="2" borderId="1" xfId="1" applyFont="1" applyFill="1" applyBorder="1" applyAlignment="1">
      <alignment vertical="center" wrapText="1"/>
    </xf>
    <xf numFmtId="0" fontId="14" fillId="0" borderId="0" xfId="1" applyFont="1" applyFill="1"/>
    <xf numFmtId="3" fontId="15" fillId="4" borderId="2" xfId="1" applyNumberFormat="1" applyFont="1" applyFill="1" applyBorder="1" applyAlignment="1">
      <alignment horizontal="center"/>
    </xf>
    <xf numFmtId="3" fontId="15" fillId="4" borderId="2" xfId="1" applyNumberFormat="1" applyFont="1" applyFill="1" applyBorder="1" applyAlignment="1"/>
    <xf numFmtId="3" fontId="15" fillId="4" borderId="9" xfId="1" applyNumberFormat="1" applyFont="1" applyFill="1" applyBorder="1" applyAlignment="1"/>
    <xf numFmtId="3" fontId="8" fillId="0" borderId="1" xfId="1" applyNumberFormat="1" applyFont="1" applyFill="1" applyBorder="1" applyAlignment="1">
      <alignment vertical="justify"/>
    </xf>
    <xf numFmtId="0" fontId="5" fillId="0" borderId="0" xfId="1" applyFont="1"/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wrapText="1"/>
    </xf>
    <xf numFmtId="0" fontId="5" fillId="0" borderId="0" xfId="1" applyFont="1" applyAlignment="1">
      <alignment horizontal="center"/>
    </xf>
    <xf numFmtId="0" fontId="9" fillId="0" borderId="0" xfId="1" applyFont="1"/>
    <xf numFmtId="0" fontId="4" fillId="5" borderId="0" xfId="1" applyFont="1" applyFill="1"/>
    <xf numFmtId="3" fontId="15" fillId="4" borderId="5" xfId="1" applyNumberFormat="1" applyFont="1" applyFill="1" applyBorder="1" applyAlignment="1"/>
    <xf numFmtId="3" fontId="15" fillId="4" borderId="1" xfId="1" applyNumberFormat="1" applyFont="1" applyFill="1" applyBorder="1" applyAlignment="1"/>
    <xf numFmtId="3" fontId="15" fillId="4" borderId="1" xfId="1" applyNumberFormat="1" applyFont="1" applyFill="1" applyBorder="1" applyAlignment="1">
      <alignment horizontal="center"/>
    </xf>
    <xf numFmtId="3" fontId="15" fillId="4" borderId="1" xfId="1" applyNumberFormat="1" applyFont="1" applyFill="1" applyBorder="1" applyAlignment="1">
      <alignment wrapText="1"/>
    </xf>
    <xf numFmtId="3" fontId="15" fillId="4" borderId="7" xfId="1" applyNumberFormat="1" applyFont="1" applyFill="1" applyBorder="1" applyAlignment="1"/>
    <xf numFmtId="3" fontId="15" fillId="4" borderId="8" xfId="1" applyNumberFormat="1" applyFont="1" applyFill="1" applyBorder="1" applyAlignment="1">
      <alignment wrapText="1"/>
    </xf>
    <xf numFmtId="3" fontId="15" fillId="4" borderId="2" xfId="1" applyNumberFormat="1" applyFont="1" applyFill="1" applyBorder="1" applyAlignment="1">
      <alignment wrapText="1"/>
    </xf>
    <xf numFmtId="3" fontId="15" fillId="4" borderId="8" xfId="1" applyNumberFormat="1" applyFont="1" applyFill="1" applyBorder="1" applyAlignment="1"/>
    <xf numFmtId="0" fontId="9" fillId="4" borderId="1" xfId="1" applyFont="1" applyFill="1" applyBorder="1" applyAlignment="1">
      <alignment vertical="center" wrapText="1"/>
    </xf>
    <xf numFmtId="3" fontId="9" fillId="4" borderId="1" xfId="1" applyNumberFormat="1" applyFont="1" applyFill="1" applyBorder="1" applyAlignment="1">
      <alignment wrapText="1"/>
    </xf>
    <xf numFmtId="3" fontId="9" fillId="4" borderId="1" xfId="1" applyNumberFormat="1" applyFont="1" applyFill="1" applyBorder="1" applyAlignment="1">
      <alignment horizontal="center" wrapText="1"/>
    </xf>
    <xf numFmtId="3" fontId="9" fillId="4" borderId="1" xfId="1" applyNumberFormat="1" applyFont="1" applyFill="1" applyBorder="1" applyAlignment="1"/>
    <xf numFmtId="0" fontId="5" fillId="0" borderId="0" xfId="1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1" applyFont="1" applyAlignment="1">
      <alignment horizontal="right"/>
    </xf>
    <xf numFmtId="0" fontId="5" fillId="2" borderId="3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wrapText="1"/>
    </xf>
    <xf numFmtId="0" fontId="5" fillId="2" borderId="7" xfId="1" applyFont="1" applyFill="1" applyBorder="1" applyAlignment="1">
      <alignment horizontal="right" wrapText="1"/>
    </xf>
    <xf numFmtId="0" fontId="5" fillId="2" borderId="6" xfId="1" applyFont="1" applyFill="1" applyBorder="1" applyAlignment="1">
      <alignment horizontal="right" wrapText="1"/>
    </xf>
    <xf numFmtId="0" fontId="5" fillId="0" borderId="0" xfId="1" applyFont="1" applyAlignment="1">
      <alignment horizont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1" applyFont="1" applyAlignment="1">
      <alignment horizontal="center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wrapText="1"/>
    </xf>
    <xf numFmtId="0" fontId="4" fillId="4" borderId="0" xfId="1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5" fillId="0" borderId="13" xfId="1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5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164" fontId="9" fillId="0" borderId="5" xfId="2" applyNumberFormat="1" applyFont="1" applyFill="1" applyBorder="1" applyAlignment="1">
      <alignment horizontal="center"/>
    </xf>
    <xf numFmtId="164" fontId="9" fillId="0" borderId="6" xfId="2" applyNumberFormat="1" applyFont="1" applyFill="1" applyBorder="1" applyAlignment="1">
      <alignment horizontal="center"/>
    </xf>
    <xf numFmtId="164" fontId="9" fillId="2" borderId="5" xfId="2" applyNumberFormat="1" applyFont="1" applyFill="1" applyBorder="1" applyAlignment="1">
      <alignment horizontal="center"/>
    </xf>
    <xf numFmtId="164" fontId="9" fillId="2" borderId="6" xfId="2" applyNumberFormat="1" applyFont="1" applyFill="1" applyBorder="1" applyAlignment="1">
      <alignment horizontal="center"/>
    </xf>
    <xf numFmtId="0" fontId="16" fillId="4" borderId="0" xfId="0" applyFont="1" applyFill="1" applyAlignment="1" applyProtection="1">
      <alignment horizontal="right" vertical="justify"/>
    </xf>
    <xf numFmtId="0" fontId="16" fillId="4" borderId="0" xfId="0" applyFont="1" applyFill="1" applyProtection="1"/>
    <xf numFmtId="3" fontId="16" fillId="4" borderId="0" xfId="0" applyNumberFormat="1" applyFont="1" applyFill="1" applyProtection="1"/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123825</xdr:colOff>
      <xdr:row>0</xdr:row>
      <xdr:rowOff>9525</xdr:rowOff>
    </xdr:from>
    <xdr:to>
      <xdr:col>13</xdr:col>
      <xdr:colOff>952500</xdr:colOff>
      <xdr:row>0</xdr:row>
      <xdr:rowOff>435429</xdr:rowOff>
    </xdr:to>
    <xdr:sp macro="" textlink="">
      <xdr:nvSpPr>
        <xdr:cNvPr id="2" name="CommandButton2" hidden="1"/>
        <xdr:cNvSpPr>
          <a:spLocks noChangeArrowheads="1"/>
        </xdr:cNvSpPr>
      </xdr:nvSpPr>
      <xdr:spPr bwMode="auto">
        <a:xfrm>
          <a:off x="6781800" y="9525"/>
          <a:ext cx="828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10</xdr:col>
      <xdr:colOff>381000</xdr:colOff>
      <xdr:row>0</xdr:row>
      <xdr:rowOff>9525</xdr:rowOff>
    </xdr:from>
    <xdr:to>
      <xdr:col>10</xdr:col>
      <xdr:colOff>1181100</xdr:colOff>
      <xdr:row>0</xdr:row>
      <xdr:rowOff>435429</xdr:rowOff>
    </xdr:to>
    <xdr:sp macro="" textlink="">
      <xdr:nvSpPr>
        <xdr:cNvPr id="3" name="CommandButton5" hidden="1"/>
        <xdr:cNvSpPr>
          <a:spLocks noChangeArrowheads="1"/>
        </xdr:cNvSpPr>
      </xdr:nvSpPr>
      <xdr:spPr bwMode="auto">
        <a:xfrm>
          <a:off x="4724400" y="9525"/>
          <a:ext cx="800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12</xdr:col>
      <xdr:colOff>123825</xdr:colOff>
      <xdr:row>0</xdr:row>
      <xdr:rowOff>9525</xdr:rowOff>
    </xdr:from>
    <xdr:to>
      <xdr:col>12</xdr:col>
      <xdr:colOff>1019175</xdr:colOff>
      <xdr:row>0</xdr:row>
      <xdr:rowOff>435429</xdr:rowOff>
    </xdr:to>
    <xdr:sp macro="" textlink="">
      <xdr:nvSpPr>
        <xdr:cNvPr id="4" name="CommandButton6" hidden="1"/>
        <xdr:cNvSpPr>
          <a:spLocks noChangeArrowheads="1"/>
        </xdr:cNvSpPr>
      </xdr:nvSpPr>
      <xdr:spPr bwMode="auto">
        <a:xfrm>
          <a:off x="6010275" y="9525"/>
          <a:ext cx="8953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10</xdr:col>
      <xdr:colOff>171450</xdr:colOff>
      <xdr:row>0</xdr:row>
      <xdr:rowOff>0</xdr:rowOff>
    </xdr:from>
    <xdr:to>
      <xdr:col>11</xdr:col>
      <xdr:colOff>95250</xdr:colOff>
      <xdr:row>0</xdr:row>
      <xdr:rowOff>200025</xdr:rowOff>
    </xdr:to>
    <xdr:sp macro="" textlink="">
      <xdr:nvSpPr>
        <xdr:cNvPr id="5" name="CommandButton2" hidden="1"/>
        <xdr:cNvSpPr>
          <a:spLocks noChangeArrowheads="1"/>
        </xdr:cNvSpPr>
      </xdr:nvSpPr>
      <xdr:spPr bwMode="auto">
        <a:xfrm>
          <a:off x="4514850" y="0"/>
          <a:ext cx="11144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10</xdr:col>
      <xdr:colOff>381000</xdr:colOff>
      <xdr:row>0</xdr:row>
      <xdr:rowOff>9525</xdr:rowOff>
    </xdr:from>
    <xdr:to>
      <xdr:col>11</xdr:col>
      <xdr:colOff>428625</xdr:colOff>
      <xdr:row>0</xdr:row>
      <xdr:rowOff>200025</xdr:rowOff>
    </xdr:to>
    <xdr:sp macro="" textlink="">
      <xdr:nvSpPr>
        <xdr:cNvPr id="6" name="CommandButton5" hidden="1"/>
        <xdr:cNvSpPr>
          <a:spLocks noChangeArrowheads="1"/>
        </xdr:cNvSpPr>
      </xdr:nvSpPr>
      <xdr:spPr bwMode="auto">
        <a:xfrm>
          <a:off x="4724400" y="9525"/>
          <a:ext cx="1238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13</xdr:col>
      <xdr:colOff>123825</xdr:colOff>
      <xdr:row>0</xdr:row>
      <xdr:rowOff>9525</xdr:rowOff>
    </xdr:from>
    <xdr:to>
      <xdr:col>14</xdr:col>
      <xdr:colOff>295275</xdr:colOff>
      <xdr:row>0</xdr:row>
      <xdr:rowOff>200025</xdr:rowOff>
    </xdr:to>
    <xdr:sp macro="" textlink="">
      <xdr:nvSpPr>
        <xdr:cNvPr id="7" name="CommandButton6" hidden="1"/>
        <xdr:cNvSpPr>
          <a:spLocks noChangeArrowheads="1"/>
        </xdr:cNvSpPr>
      </xdr:nvSpPr>
      <xdr:spPr bwMode="auto">
        <a:xfrm>
          <a:off x="6781800" y="9525"/>
          <a:ext cx="1162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13</xdr:col>
      <xdr:colOff>123825</xdr:colOff>
      <xdr:row>0</xdr:row>
      <xdr:rowOff>9525</xdr:rowOff>
    </xdr:from>
    <xdr:to>
      <xdr:col>13</xdr:col>
      <xdr:colOff>952500</xdr:colOff>
      <xdr:row>0</xdr:row>
      <xdr:rowOff>435429</xdr:rowOff>
    </xdr:to>
    <xdr:sp macro="" textlink="">
      <xdr:nvSpPr>
        <xdr:cNvPr id="8" name="CommandButton2" hidden="1"/>
        <xdr:cNvSpPr>
          <a:spLocks noChangeArrowheads="1"/>
        </xdr:cNvSpPr>
      </xdr:nvSpPr>
      <xdr:spPr bwMode="auto">
        <a:xfrm>
          <a:off x="6781800" y="9525"/>
          <a:ext cx="828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10</xdr:col>
      <xdr:colOff>381000</xdr:colOff>
      <xdr:row>0</xdr:row>
      <xdr:rowOff>9525</xdr:rowOff>
    </xdr:from>
    <xdr:to>
      <xdr:col>10</xdr:col>
      <xdr:colOff>1181100</xdr:colOff>
      <xdr:row>0</xdr:row>
      <xdr:rowOff>435429</xdr:rowOff>
    </xdr:to>
    <xdr:sp macro="" textlink="">
      <xdr:nvSpPr>
        <xdr:cNvPr id="9" name="CommandButton5" hidden="1"/>
        <xdr:cNvSpPr>
          <a:spLocks noChangeArrowheads="1"/>
        </xdr:cNvSpPr>
      </xdr:nvSpPr>
      <xdr:spPr bwMode="auto">
        <a:xfrm>
          <a:off x="4724400" y="9525"/>
          <a:ext cx="800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12</xdr:col>
      <xdr:colOff>123825</xdr:colOff>
      <xdr:row>0</xdr:row>
      <xdr:rowOff>9525</xdr:rowOff>
    </xdr:from>
    <xdr:to>
      <xdr:col>12</xdr:col>
      <xdr:colOff>1019175</xdr:colOff>
      <xdr:row>0</xdr:row>
      <xdr:rowOff>435429</xdr:rowOff>
    </xdr:to>
    <xdr:sp macro="" textlink="">
      <xdr:nvSpPr>
        <xdr:cNvPr id="10" name="CommandButton6" hidden="1"/>
        <xdr:cNvSpPr>
          <a:spLocks noChangeArrowheads="1"/>
        </xdr:cNvSpPr>
      </xdr:nvSpPr>
      <xdr:spPr bwMode="auto">
        <a:xfrm>
          <a:off x="6010275" y="9525"/>
          <a:ext cx="8953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86"/>
  <sheetViews>
    <sheetView tabSelected="1" view="pageBreakPreview" zoomScale="70" zoomScaleNormal="100" zoomScaleSheetLayoutView="70" workbookViewId="0">
      <selection activeCell="J2" sqref="J2"/>
    </sheetView>
  </sheetViews>
  <sheetFormatPr defaultRowHeight="12.75" x14ac:dyDescent="0.2"/>
  <cols>
    <col min="1" max="1" width="37.28515625" style="1" customWidth="1"/>
    <col min="2" max="2" width="18.85546875" style="1" customWidth="1"/>
    <col min="3" max="3" width="17.85546875" style="1" customWidth="1"/>
    <col min="4" max="4" width="14.140625" style="1" customWidth="1"/>
    <col min="5" max="5" width="45.5703125" style="1" customWidth="1"/>
    <col min="6" max="7" width="15" style="1" customWidth="1"/>
    <col min="8" max="8" width="15.42578125" style="1" customWidth="1"/>
    <col min="9" max="9" width="14.5703125" style="1" customWidth="1"/>
    <col min="10" max="10" width="16.7109375" style="1" customWidth="1"/>
    <col min="11" max="11" width="17.85546875" style="1" customWidth="1"/>
    <col min="12" max="12" width="8.5703125" style="1" customWidth="1"/>
    <col min="13" max="13" width="15.5703125" style="1" customWidth="1"/>
    <col min="14" max="15" width="14.85546875" style="1" customWidth="1"/>
    <col min="16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54" customHeight="1" x14ac:dyDescent="0.2">
      <c r="L1" s="120" t="s">
        <v>122</v>
      </c>
      <c r="M1" s="120"/>
      <c r="N1" s="120"/>
    </row>
    <row r="2" spans="1:14" ht="17.25" customHeight="1" x14ac:dyDescent="0.25">
      <c r="L2" s="72"/>
      <c r="M2" s="72"/>
      <c r="N2" s="72"/>
    </row>
    <row r="3" spans="1:14" ht="17.25" customHeight="1" x14ac:dyDescent="0.25">
      <c r="L3" s="72"/>
      <c r="M3" s="72"/>
      <c r="N3" s="72"/>
    </row>
    <row r="4" spans="1:14" ht="27" customHeight="1" x14ac:dyDescent="0.3">
      <c r="A4" s="88" t="s">
        <v>110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4" ht="18.75" x14ac:dyDescent="0.3">
      <c r="A5" s="88" t="s">
        <v>111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4" ht="18.75" x14ac:dyDescent="0.3">
      <c r="A6" s="88" t="s">
        <v>81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4" s="3" customFormat="1" ht="15.75" x14ac:dyDescent="0.25">
      <c r="A7" s="79"/>
      <c r="B7" s="79"/>
      <c r="C7" s="79"/>
      <c r="D7" s="79"/>
      <c r="E7" s="79"/>
      <c r="F7" s="79"/>
      <c r="G7" s="79"/>
      <c r="H7" s="79"/>
      <c r="I7" s="2"/>
      <c r="J7" s="2"/>
      <c r="M7" s="2" t="s">
        <v>3</v>
      </c>
      <c r="N7" s="4">
        <v>5703</v>
      </c>
    </row>
    <row r="8" spans="1:14" s="3" customFormat="1" ht="17.25" customHeight="1" x14ac:dyDescent="0.25">
      <c r="A8" s="5" t="s">
        <v>62</v>
      </c>
    </row>
    <row r="9" spans="1:14" s="3" customFormat="1" ht="17.25" customHeight="1" x14ac:dyDescent="0.25">
      <c r="A9" s="5"/>
    </row>
    <row r="10" spans="1:14" ht="15.75" customHeight="1" x14ac:dyDescent="0.2">
      <c r="A10" s="80" t="s">
        <v>55</v>
      </c>
      <c r="B10" s="83" t="s">
        <v>5</v>
      </c>
      <c r="C10" s="83" t="s">
        <v>6</v>
      </c>
      <c r="D10" s="83" t="s">
        <v>8</v>
      </c>
      <c r="E10" s="83" t="s">
        <v>9</v>
      </c>
      <c r="F10" s="83" t="s">
        <v>7</v>
      </c>
      <c r="G10" s="83" t="s">
        <v>82</v>
      </c>
      <c r="H10" s="83" t="s">
        <v>83</v>
      </c>
      <c r="I10" s="83" t="s">
        <v>84</v>
      </c>
      <c r="J10" s="83" t="s">
        <v>85</v>
      </c>
      <c r="K10" s="7" t="s">
        <v>1</v>
      </c>
      <c r="L10" s="8"/>
      <c r="M10" s="83" t="s">
        <v>86</v>
      </c>
      <c r="N10" s="83" t="s">
        <v>87</v>
      </c>
    </row>
    <row r="11" spans="1:14" ht="15.75" customHeight="1" x14ac:dyDescent="0.2">
      <c r="A11" s="81"/>
      <c r="B11" s="84"/>
      <c r="C11" s="84"/>
      <c r="D11" s="84"/>
      <c r="E11" s="84"/>
      <c r="F11" s="84"/>
      <c r="G11" s="84"/>
      <c r="H11" s="84"/>
      <c r="I11" s="84"/>
      <c r="J11" s="84"/>
      <c r="K11" s="89" t="s">
        <v>10</v>
      </c>
      <c r="L11" s="114" t="s">
        <v>11</v>
      </c>
      <c r="M11" s="84"/>
      <c r="N11" s="84"/>
    </row>
    <row r="12" spans="1:14" ht="101.25" customHeight="1" x14ac:dyDescent="0.2">
      <c r="A12" s="82"/>
      <c r="B12" s="85"/>
      <c r="C12" s="85"/>
      <c r="D12" s="85"/>
      <c r="E12" s="85"/>
      <c r="F12" s="85"/>
      <c r="G12" s="85"/>
      <c r="H12" s="85"/>
      <c r="I12" s="85"/>
      <c r="J12" s="85"/>
      <c r="K12" s="90"/>
      <c r="L12" s="115"/>
      <c r="M12" s="85"/>
      <c r="N12" s="85"/>
    </row>
    <row r="13" spans="1:14" ht="33" customHeight="1" x14ac:dyDescent="0.2">
      <c r="A13" s="9" t="s">
        <v>24</v>
      </c>
      <c r="B13" s="9" t="s">
        <v>25</v>
      </c>
      <c r="C13" s="9" t="s">
        <v>26</v>
      </c>
      <c r="D13" s="9" t="s">
        <v>27</v>
      </c>
      <c r="E13" s="9" t="s">
        <v>28</v>
      </c>
      <c r="F13" s="9" t="s">
        <v>29</v>
      </c>
      <c r="G13" s="9" t="s">
        <v>33</v>
      </c>
      <c r="H13" s="9" t="s">
        <v>34</v>
      </c>
      <c r="I13" s="9" t="s">
        <v>30</v>
      </c>
      <c r="J13" s="9" t="s">
        <v>47</v>
      </c>
      <c r="K13" s="9" t="s">
        <v>35</v>
      </c>
      <c r="L13" s="9" t="s">
        <v>36</v>
      </c>
      <c r="M13" s="9" t="s">
        <v>37</v>
      </c>
      <c r="N13" s="10" t="s">
        <v>38</v>
      </c>
    </row>
    <row r="14" spans="1:14" s="57" customFormat="1" ht="56.25" customHeight="1" x14ac:dyDescent="0.25">
      <c r="A14" s="58" t="s">
        <v>67</v>
      </c>
      <c r="B14" s="59">
        <v>1600000</v>
      </c>
      <c r="C14" s="59" t="s">
        <v>68</v>
      </c>
      <c r="D14" s="60" t="s">
        <v>69</v>
      </c>
      <c r="E14" s="61" t="s">
        <v>70</v>
      </c>
      <c r="F14" s="60" t="s">
        <v>71</v>
      </c>
      <c r="G14" s="59">
        <v>826667</v>
      </c>
      <c r="H14" s="58">
        <v>0</v>
      </c>
      <c r="I14" s="59">
        <v>160000</v>
      </c>
      <c r="J14" s="59">
        <f>+K14+L14</f>
        <v>26342</v>
      </c>
      <c r="K14" s="59">
        <v>26342</v>
      </c>
      <c r="L14" s="62">
        <v>0</v>
      </c>
      <c r="M14" s="59">
        <f>+J14+I14</f>
        <v>186342</v>
      </c>
      <c r="N14" s="48">
        <f>G14+H14-I14</f>
        <v>666667</v>
      </c>
    </row>
    <row r="15" spans="1:14" s="57" customFormat="1" ht="111" customHeight="1" x14ac:dyDescent="0.25">
      <c r="A15" s="63" t="s">
        <v>72</v>
      </c>
      <c r="B15" s="48">
        <v>734413</v>
      </c>
      <c r="C15" s="47" t="s">
        <v>73</v>
      </c>
      <c r="D15" s="60" t="s">
        <v>69</v>
      </c>
      <c r="E15" s="64" t="s">
        <v>88</v>
      </c>
      <c r="F15" s="47" t="s">
        <v>89</v>
      </c>
      <c r="G15" s="48">
        <v>0</v>
      </c>
      <c r="H15" s="65">
        <v>301248</v>
      </c>
      <c r="I15" s="48">
        <v>0</v>
      </c>
      <c r="J15" s="59">
        <f>+K15+L15</f>
        <v>2767</v>
      </c>
      <c r="K15" s="48">
        <v>865</v>
      </c>
      <c r="L15" s="49">
        <v>1902</v>
      </c>
      <c r="M15" s="59">
        <f>+J15+I15</f>
        <v>2767</v>
      </c>
      <c r="N15" s="48">
        <f t="shared" ref="N15:N16" si="0">G15+H15-I15</f>
        <v>301248</v>
      </c>
    </row>
    <row r="16" spans="1:14" s="57" customFormat="1" ht="79.5" customHeight="1" x14ac:dyDescent="0.25">
      <c r="A16" s="65" t="s">
        <v>91</v>
      </c>
      <c r="B16" s="48">
        <v>1997611</v>
      </c>
      <c r="C16" s="47" t="s">
        <v>74</v>
      </c>
      <c r="D16" s="60" t="s">
        <v>69</v>
      </c>
      <c r="E16" s="64" t="s">
        <v>75</v>
      </c>
      <c r="F16" s="47" t="s">
        <v>76</v>
      </c>
      <c r="G16" s="48">
        <v>1198566</v>
      </c>
      <c r="H16" s="65">
        <v>0</v>
      </c>
      <c r="I16" s="48">
        <v>399522</v>
      </c>
      <c r="J16" s="59">
        <f t="shared" ref="J16:J17" si="1">+K16+L16</f>
        <v>0</v>
      </c>
      <c r="K16" s="48">
        <v>0</v>
      </c>
      <c r="L16" s="49">
        <v>0</v>
      </c>
      <c r="M16" s="59">
        <f t="shared" ref="M16:M17" si="2">+J16+I16</f>
        <v>399522</v>
      </c>
      <c r="N16" s="48">
        <f t="shared" si="0"/>
        <v>799044</v>
      </c>
    </row>
    <row r="17" spans="1:14" s="57" customFormat="1" ht="54.75" customHeight="1" x14ac:dyDescent="0.25">
      <c r="A17" s="63" t="s">
        <v>92</v>
      </c>
      <c r="B17" s="48">
        <v>1200000</v>
      </c>
      <c r="C17" s="59" t="s">
        <v>68</v>
      </c>
      <c r="D17" s="60" t="s">
        <v>69</v>
      </c>
      <c r="E17" s="64" t="s">
        <v>77</v>
      </c>
      <c r="F17" s="47" t="s">
        <v>90</v>
      </c>
      <c r="G17" s="48">
        <v>0</v>
      </c>
      <c r="H17" s="65">
        <v>500000</v>
      </c>
      <c r="I17" s="48">
        <v>500000</v>
      </c>
      <c r="J17" s="59">
        <f t="shared" si="1"/>
        <v>6452</v>
      </c>
      <c r="K17" s="48">
        <v>452</v>
      </c>
      <c r="L17" s="49">
        <v>6000</v>
      </c>
      <c r="M17" s="59">
        <f t="shared" si="2"/>
        <v>506452</v>
      </c>
      <c r="N17" s="48">
        <f>G17+H17-I17</f>
        <v>0</v>
      </c>
    </row>
    <row r="18" spans="1:14" s="12" customFormat="1" ht="30" customHeight="1" x14ac:dyDescent="0.25">
      <c r="A18" s="76" t="s">
        <v>2</v>
      </c>
      <c r="B18" s="77"/>
      <c r="C18" s="77"/>
      <c r="D18" s="77"/>
      <c r="E18" s="77"/>
      <c r="F18" s="78"/>
      <c r="G18" s="13">
        <f t="shared" ref="G18:N18" si="3">SUM(G14:G17)</f>
        <v>2025233</v>
      </c>
      <c r="H18" s="13">
        <f t="shared" si="3"/>
        <v>801248</v>
      </c>
      <c r="I18" s="13">
        <f t="shared" si="3"/>
        <v>1059522</v>
      </c>
      <c r="J18" s="13">
        <f t="shared" si="3"/>
        <v>35561</v>
      </c>
      <c r="K18" s="13">
        <f t="shared" si="3"/>
        <v>27659</v>
      </c>
      <c r="L18" s="13">
        <f t="shared" si="3"/>
        <v>7902</v>
      </c>
      <c r="M18" s="13">
        <f t="shared" si="3"/>
        <v>1095083</v>
      </c>
      <c r="N18" s="13">
        <f t="shared" si="3"/>
        <v>1766959</v>
      </c>
    </row>
    <row r="19" spans="1:14" s="12" customFormat="1" ht="15.75" x14ac:dyDescent="0.2">
      <c r="A19" s="14"/>
      <c r="B19" s="14"/>
      <c r="C19" s="14"/>
      <c r="D19" s="14"/>
      <c r="E19" s="14"/>
      <c r="F19" s="14"/>
      <c r="G19" s="14"/>
      <c r="H19" s="15"/>
      <c r="I19" s="15"/>
      <c r="J19" s="15"/>
      <c r="K19" s="15"/>
    </row>
    <row r="20" spans="1:14" ht="18.75" customHeight="1" x14ac:dyDescent="0.2">
      <c r="A20" s="46" t="s">
        <v>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4" ht="20.25" customHeight="1" x14ac:dyDescent="0.25">
      <c r="A21" s="86" t="s">
        <v>58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7"/>
      <c r="M21" s="87"/>
      <c r="N21" s="87"/>
    </row>
    <row r="22" spans="1:14" ht="30" customHeight="1" x14ac:dyDescent="0.2">
      <c r="A22" s="86" t="s">
        <v>95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</row>
    <row r="23" spans="1:14" ht="18.75" customHeight="1" x14ac:dyDescent="0.25">
      <c r="A23" s="86" t="s">
        <v>96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</row>
    <row r="24" spans="1:14" s="12" customFormat="1" ht="30.75" customHeight="1" x14ac:dyDescent="0.2">
      <c r="A24" s="86" t="s">
        <v>97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4" s="12" customFormat="1" ht="17.25" customHeight="1" x14ac:dyDescent="0.25">
      <c r="A25" s="91" t="s">
        <v>98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</row>
    <row r="27" spans="1:14" ht="29.25" customHeight="1" x14ac:dyDescent="0.25">
      <c r="A27" s="75" t="s">
        <v>46</v>
      </c>
      <c r="B27" s="75"/>
      <c r="C27" s="75"/>
    </row>
    <row r="28" spans="1:14" s="12" customFormat="1" ht="21.75" customHeight="1" x14ac:dyDescent="0.25">
      <c r="A28" s="16"/>
      <c r="B28" s="1"/>
      <c r="C28" s="1"/>
      <c r="D28" s="1"/>
      <c r="E28" s="1"/>
      <c r="F28" s="1"/>
      <c r="G28" s="1"/>
      <c r="H28" s="1"/>
      <c r="I28" s="1"/>
      <c r="J28" s="15"/>
      <c r="K28" s="15"/>
    </row>
    <row r="29" spans="1:14" s="12" customFormat="1" ht="122.25" customHeight="1" x14ac:dyDescent="0.2">
      <c r="A29" s="94" t="s">
        <v>41</v>
      </c>
      <c r="B29" s="98" t="s">
        <v>21</v>
      </c>
      <c r="C29" s="99"/>
      <c r="D29" s="100"/>
      <c r="E29" s="98" t="s">
        <v>22</v>
      </c>
      <c r="F29" s="99"/>
      <c r="G29" s="100"/>
      <c r="H29" s="94" t="s">
        <v>23</v>
      </c>
      <c r="I29" s="96" t="s">
        <v>86</v>
      </c>
      <c r="J29" s="94" t="s">
        <v>59</v>
      </c>
      <c r="K29" s="73" t="s">
        <v>94</v>
      </c>
      <c r="L29" s="96" t="s">
        <v>52</v>
      </c>
      <c r="M29" s="73"/>
    </row>
    <row r="30" spans="1:14" s="12" customFormat="1" ht="64.5" customHeight="1" x14ac:dyDescent="0.2">
      <c r="A30" s="95"/>
      <c r="B30" s="17" t="s">
        <v>51</v>
      </c>
      <c r="C30" s="17" t="s">
        <v>57</v>
      </c>
      <c r="D30" s="17" t="s">
        <v>93</v>
      </c>
      <c r="E30" s="17" t="s">
        <v>51</v>
      </c>
      <c r="F30" s="17" t="s">
        <v>57</v>
      </c>
      <c r="G30" s="17" t="s">
        <v>93</v>
      </c>
      <c r="H30" s="95"/>
      <c r="I30" s="97"/>
      <c r="J30" s="95"/>
      <c r="K30" s="74"/>
      <c r="L30" s="97"/>
      <c r="M30" s="74"/>
    </row>
    <row r="31" spans="1:14" s="12" customFormat="1" ht="27" customHeight="1" x14ac:dyDescent="0.2">
      <c r="A31" s="18" t="s">
        <v>39</v>
      </c>
      <c r="B31" s="19" t="s">
        <v>25</v>
      </c>
      <c r="C31" s="20" t="s">
        <v>26</v>
      </c>
      <c r="D31" s="18" t="s">
        <v>27</v>
      </c>
      <c r="E31" s="18" t="s">
        <v>28</v>
      </c>
      <c r="F31" s="18" t="s">
        <v>29</v>
      </c>
      <c r="G31" s="18" t="s">
        <v>33</v>
      </c>
      <c r="H31" s="21" t="s">
        <v>40</v>
      </c>
      <c r="I31" s="18" t="s">
        <v>30</v>
      </c>
      <c r="J31" s="19" t="s">
        <v>31</v>
      </c>
      <c r="K31" s="21" t="s">
        <v>32</v>
      </c>
      <c r="L31" s="101" t="s">
        <v>53</v>
      </c>
      <c r="M31" s="102"/>
    </row>
    <row r="32" spans="1:14" s="12" customFormat="1" ht="29.25" customHeight="1" x14ac:dyDescent="0.25">
      <c r="A32" s="22">
        <f>+B32+C32+D32+E32+F32+G32</f>
        <v>30636262</v>
      </c>
      <c r="B32" s="23">
        <v>1641900</v>
      </c>
      <c r="C32" s="23">
        <v>1647700</v>
      </c>
      <c r="D32" s="23">
        <v>1654400</v>
      </c>
      <c r="E32" s="23">
        <v>7445175</v>
      </c>
      <c r="F32" s="23">
        <v>9166556</v>
      </c>
      <c r="G32" s="23">
        <v>9080531</v>
      </c>
      <c r="H32" s="22">
        <f>ROUND(+A32/3,0)</f>
        <v>10212087</v>
      </c>
      <c r="I32" s="23">
        <f>M18</f>
        <v>1095083</v>
      </c>
      <c r="J32" s="23">
        <v>402289</v>
      </c>
      <c r="K32" s="22">
        <f>+I32-J32</f>
        <v>692794</v>
      </c>
      <c r="L32" s="118">
        <f>(K32/H32)</f>
        <v>6.7840589293843664E-2</v>
      </c>
      <c r="M32" s="119"/>
    </row>
    <row r="33" spans="1:14" s="12" customFormat="1" ht="15.75" x14ac:dyDescent="0.25">
      <c r="A33" s="16"/>
      <c r="B33" s="1"/>
      <c r="C33" s="1"/>
      <c r="D33" s="1"/>
      <c r="E33" s="1"/>
      <c r="F33" s="1"/>
      <c r="G33" s="1"/>
      <c r="H33" s="1"/>
      <c r="I33" s="1"/>
      <c r="J33" s="15"/>
      <c r="K33" s="15"/>
    </row>
    <row r="34" spans="1:14" s="12" customFormat="1" ht="17.25" customHeight="1" x14ac:dyDescent="0.2">
      <c r="A34" s="46" t="s">
        <v>0</v>
      </c>
      <c r="B34" s="1"/>
      <c r="C34" s="1"/>
      <c r="D34" s="1"/>
      <c r="E34" s="1"/>
      <c r="F34" s="1"/>
      <c r="G34" s="1"/>
      <c r="H34" s="1"/>
      <c r="I34" s="1"/>
      <c r="J34" s="15"/>
      <c r="K34" s="15"/>
    </row>
    <row r="35" spans="1:14" s="12" customFormat="1" ht="17.25" customHeight="1" x14ac:dyDescent="0.25">
      <c r="A35" s="91" t="s">
        <v>60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</row>
    <row r="36" spans="1:14" s="12" customFormat="1" ht="17.25" customHeight="1" x14ac:dyDescent="0.25">
      <c r="A36" s="91" t="s">
        <v>99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</row>
    <row r="37" spans="1:14" s="24" customFormat="1" ht="17.25" customHeight="1" x14ac:dyDescent="0.25">
      <c r="A37" s="92" t="s">
        <v>61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</row>
    <row r="38" spans="1:14" s="25" customFormat="1" ht="17.25" customHeight="1" x14ac:dyDescent="0.25">
      <c r="A38" s="92" t="s">
        <v>100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</row>
    <row r="39" spans="1:14" s="25" customFormat="1" ht="17.25" customHeight="1" x14ac:dyDescent="0.25">
      <c r="A39" s="92" t="s">
        <v>101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</row>
    <row r="40" spans="1:14" s="12" customFormat="1" ht="17.25" customHeight="1" x14ac:dyDescent="0.2">
      <c r="A40" s="1" t="s">
        <v>102</v>
      </c>
      <c r="B40" s="1"/>
      <c r="C40" s="1"/>
      <c r="D40" s="1"/>
      <c r="E40" s="1"/>
      <c r="F40" s="1"/>
      <c r="G40" s="1"/>
      <c r="H40" s="1"/>
      <c r="I40" s="1"/>
      <c r="J40" s="15"/>
      <c r="K40" s="15"/>
    </row>
    <row r="41" spans="1:14" s="12" customFormat="1" ht="26.25" customHeight="1" x14ac:dyDescent="0.25">
      <c r="A41" s="5" t="s">
        <v>4</v>
      </c>
      <c r="B41" s="14"/>
      <c r="C41" s="14"/>
      <c r="D41" s="14"/>
      <c r="E41" s="14"/>
      <c r="F41" s="14"/>
      <c r="G41" s="14"/>
      <c r="H41" s="1"/>
      <c r="I41" s="1"/>
      <c r="J41" s="15"/>
      <c r="K41" s="15"/>
    </row>
    <row r="42" spans="1:14" s="12" customFormat="1" ht="22.5" customHeight="1" x14ac:dyDescent="0.2">
      <c r="A42" s="6"/>
      <c r="B42" s="14"/>
      <c r="C42" s="14"/>
      <c r="D42" s="14"/>
      <c r="E42" s="14"/>
      <c r="F42" s="14"/>
      <c r="G42" s="14"/>
      <c r="H42" s="1"/>
      <c r="I42" s="1"/>
      <c r="J42" s="15"/>
      <c r="K42" s="15"/>
    </row>
    <row r="43" spans="1:14" s="12" customFormat="1" ht="117.75" customHeight="1" x14ac:dyDescent="0.2">
      <c r="A43" s="26" t="s">
        <v>15</v>
      </c>
      <c r="B43" s="26" t="s">
        <v>48</v>
      </c>
      <c r="C43" s="26" t="s">
        <v>20</v>
      </c>
      <c r="D43" s="26" t="s">
        <v>16</v>
      </c>
      <c r="E43" s="26" t="s">
        <v>42</v>
      </c>
      <c r="F43" s="26" t="s">
        <v>114</v>
      </c>
      <c r="G43" s="26" t="s">
        <v>115</v>
      </c>
      <c r="H43" s="1"/>
      <c r="I43" s="1"/>
      <c r="J43" s="27"/>
      <c r="K43" s="27"/>
    </row>
    <row r="44" spans="1:14" s="12" customFormat="1" x14ac:dyDescent="0.2">
      <c r="A44" s="28" t="s">
        <v>24</v>
      </c>
      <c r="B44" s="28" t="s">
        <v>25</v>
      </c>
      <c r="C44" s="28" t="s">
        <v>26</v>
      </c>
      <c r="D44" s="28" t="s">
        <v>27</v>
      </c>
      <c r="E44" s="28" t="s">
        <v>28</v>
      </c>
      <c r="F44" s="28" t="s">
        <v>29</v>
      </c>
      <c r="G44" s="28" t="s">
        <v>33</v>
      </c>
      <c r="H44" s="1"/>
      <c r="I44" s="1"/>
      <c r="J44" s="27"/>
      <c r="K44" s="27"/>
    </row>
    <row r="45" spans="1:14" s="12" customFormat="1" ht="24" customHeight="1" x14ac:dyDescent="0.25">
      <c r="A45" s="29" t="s">
        <v>12</v>
      </c>
      <c r="B45" s="11"/>
      <c r="C45" s="30"/>
      <c r="D45" s="29"/>
      <c r="E45" s="29"/>
      <c r="F45" s="29"/>
      <c r="G45" s="29"/>
      <c r="H45" s="1"/>
      <c r="I45" s="1"/>
      <c r="J45" s="15"/>
      <c r="K45" s="15"/>
    </row>
    <row r="46" spans="1:14" s="27" customFormat="1" ht="24" customHeight="1" x14ac:dyDescent="0.25">
      <c r="A46" s="29" t="s">
        <v>13</v>
      </c>
      <c r="B46" s="11"/>
      <c r="C46" s="29"/>
      <c r="D46" s="29"/>
      <c r="E46" s="29"/>
      <c r="F46" s="29"/>
      <c r="G46" s="29"/>
      <c r="H46" s="1"/>
      <c r="I46" s="1"/>
      <c r="J46" s="15"/>
      <c r="K46" s="15"/>
    </row>
    <row r="47" spans="1:14" s="27" customFormat="1" ht="24" customHeight="1" x14ac:dyDescent="0.25">
      <c r="A47" s="29" t="s">
        <v>14</v>
      </c>
      <c r="B47" s="11"/>
      <c r="C47" s="29"/>
      <c r="D47" s="29"/>
      <c r="E47" s="29"/>
      <c r="F47" s="29"/>
      <c r="G47" s="29"/>
      <c r="H47" s="1"/>
      <c r="I47" s="1"/>
      <c r="J47" s="15"/>
      <c r="K47" s="15"/>
    </row>
    <row r="48" spans="1:14" s="27" customFormat="1" ht="20.25" customHeight="1" x14ac:dyDescent="0.2">
      <c r="A48" s="31"/>
      <c r="B48" s="32"/>
      <c r="C48" s="32"/>
      <c r="D48" s="32"/>
      <c r="E48" s="33" t="s">
        <v>2</v>
      </c>
      <c r="F48" s="34">
        <f>SUM(F45:F47)</f>
        <v>0</v>
      </c>
      <c r="G48" s="34">
        <f>SUM(G45:G47)</f>
        <v>0</v>
      </c>
      <c r="H48" s="1"/>
      <c r="I48" s="1"/>
      <c r="J48" s="15"/>
      <c r="K48" s="15"/>
    </row>
    <row r="49" spans="1:14" s="27" customFormat="1" ht="15.75" x14ac:dyDescent="0.2">
      <c r="H49" s="15"/>
      <c r="I49" s="15"/>
      <c r="J49" s="15"/>
      <c r="K49" s="15"/>
    </row>
    <row r="50" spans="1:14" s="27" customFormat="1" ht="24" customHeight="1" x14ac:dyDescent="0.2">
      <c r="A50" s="46" t="s">
        <v>49</v>
      </c>
      <c r="H50" s="15"/>
      <c r="I50" s="15"/>
      <c r="J50" s="15"/>
      <c r="K50" s="15"/>
    </row>
    <row r="51" spans="1:14" s="27" customFormat="1" ht="26.25" customHeight="1" x14ac:dyDescent="0.25">
      <c r="A51" s="91" t="s">
        <v>103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</row>
    <row r="52" spans="1:14" s="27" customFormat="1" ht="12" customHeight="1" x14ac:dyDescent="0.2">
      <c r="A52" s="1"/>
      <c r="H52" s="15"/>
      <c r="I52" s="15"/>
      <c r="J52" s="15"/>
      <c r="K52" s="15"/>
    </row>
    <row r="53" spans="1:14" s="27" customFormat="1" ht="15.75" x14ac:dyDescent="0.25">
      <c r="A53" s="5" t="s">
        <v>66</v>
      </c>
      <c r="H53" s="15"/>
      <c r="I53" s="15"/>
      <c r="J53" s="15"/>
      <c r="K53" s="15"/>
    </row>
    <row r="54" spans="1:14" s="27" customFormat="1" ht="15.75" x14ac:dyDescent="0.2">
      <c r="A54" s="1"/>
      <c r="H54" s="15"/>
      <c r="I54" s="15"/>
      <c r="J54" s="15"/>
      <c r="K54" s="15"/>
    </row>
    <row r="55" spans="1:14" s="27" customFormat="1" ht="110.25" customHeight="1" x14ac:dyDescent="0.2">
      <c r="A55" s="26" t="s">
        <v>116</v>
      </c>
      <c r="B55" s="26" t="s">
        <v>117</v>
      </c>
      <c r="C55" s="26" t="s">
        <v>118</v>
      </c>
      <c r="D55" s="110" t="s">
        <v>119</v>
      </c>
      <c r="E55" s="111"/>
      <c r="H55" s="15"/>
      <c r="I55" s="15"/>
      <c r="J55" s="15"/>
      <c r="K55" s="15"/>
    </row>
    <row r="56" spans="1:14" s="27" customFormat="1" ht="15.75" x14ac:dyDescent="0.2">
      <c r="A56" s="35" t="s">
        <v>24</v>
      </c>
      <c r="B56" s="35" t="s">
        <v>25</v>
      </c>
      <c r="C56" s="35" t="s">
        <v>26</v>
      </c>
      <c r="D56" s="112" t="s">
        <v>43</v>
      </c>
      <c r="E56" s="113"/>
      <c r="H56" s="15"/>
      <c r="I56" s="15"/>
      <c r="J56" s="15"/>
      <c r="K56" s="15"/>
    </row>
    <row r="57" spans="1:14" s="27" customFormat="1" ht="23.25" customHeight="1" x14ac:dyDescent="0.25">
      <c r="A57" s="36"/>
      <c r="B57" s="37"/>
      <c r="C57" s="37"/>
      <c r="D57" s="116"/>
      <c r="E57" s="117"/>
      <c r="F57" s="38"/>
      <c r="G57" s="38"/>
      <c r="H57" s="15"/>
      <c r="I57" s="15"/>
      <c r="J57" s="15"/>
      <c r="K57" s="15"/>
    </row>
    <row r="58" spans="1:14" s="27" customFormat="1" ht="13.5" customHeight="1" x14ac:dyDescent="0.2">
      <c r="A58" s="14"/>
      <c r="B58" s="14"/>
      <c r="C58" s="14"/>
      <c r="D58" s="14"/>
      <c r="E58" s="14"/>
      <c r="F58" s="14"/>
      <c r="G58" s="14"/>
      <c r="H58" s="15"/>
      <c r="I58" s="15"/>
      <c r="J58" s="15"/>
      <c r="K58" s="15"/>
    </row>
    <row r="59" spans="1:14" s="27" customFormat="1" ht="52.5" customHeight="1" x14ac:dyDescent="0.25">
      <c r="A59" s="5" t="s">
        <v>63</v>
      </c>
      <c r="B59" s="14"/>
      <c r="C59" s="14"/>
      <c r="D59" s="14"/>
      <c r="E59" s="14"/>
      <c r="F59" s="14"/>
      <c r="G59" s="14"/>
      <c r="H59" s="15"/>
      <c r="I59" s="15"/>
      <c r="J59" s="15"/>
      <c r="K59" s="15"/>
    </row>
    <row r="60" spans="1:14" s="27" customFormat="1" ht="11.25" customHeight="1" x14ac:dyDescent="0.2">
      <c r="A60" s="6"/>
      <c r="B60" s="14"/>
      <c r="C60" s="14"/>
      <c r="D60" s="14"/>
      <c r="E60" s="14"/>
      <c r="F60" s="14"/>
      <c r="G60" s="14"/>
      <c r="H60" s="15"/>
      <c r="I60" s="15"/>
      <c r="J60" s="15"/>
      <c r="K60" s="15"/>
    </row>
    <row r="61" spans="1:14" s="12" customFormat="1" ht="15.75" customHeight="1" x14ac:dyDescent="0.2">
      <c r="A61" s="107" t="s">
        <v>56</v>
      </c>
      <c r="B61" s="107" t="s">
        <v>54</v>
      </c>
      <c r="C61" s="109" t="s">
        <v>5</v>
      </c>
      <c r="D61" s="109" t="s">
        <v>65</v>
      </c>
      <c r="E61" s="109" t="s">
        <v>8</v>
      </c>
      <c r="F61" s="109" t="s">
        <v>50</v>
      </c>
      <c r="G61" s="109" t="s">
        <v>107</v>
      </c>
      <c r="H61" s="109" t="s">
        <v>83</v>
      </c>
      <c r="I61" s="109" t="s">
        <v>84</v>
      </c>
      <c r="J61" s="109" t="s">
        <v>108</v>
      </c>
      <c r="K61" s="109" t="s">
        <v>109</v>
      </c>
    </row>
    <row r="62" spans="1:14" s="12" customFormat="1" ht="12.75" customHeight="1" x14ac:dyDescent="0.2">
      <c r="A62" s="108"/>
      <c r="B62" s="108"/>
      <c r="C62" s="109"/>
      <c r="D62" s="109"/>
      <c r="E62" s="109"/>
      <c r="F62" s="109"/>
      <c r="G62" s="109"/>
      <c r="H62" s="109"/>
      <c r="I62" s="109"/>
      <c r="J62" s="109"/>
      <c r="K62" s="109"/>
    </row>
    <row r="63" spans="1:14" s="12" customFormat="1" ht="69.75" customHeight="1" x14ac:dyDescent="0.2">
      <c r="A63" s="108"/>
      <c r="B63" s="108"/>
      <c r="C63" s="109"/>
      <c r="D63" s="109"/>
      <c r="E63" s="109"/>
      <c r="F63" s="109"/>
      <c r="G63" s="109"/>
      <c r="H63" s="109"/>
      <c r="I63" s="109"/>
      <c r="J63" s="109"/>
      <c r="K63" s="109"/>
    </row>
    <row r="64" spans="1:14" s="12" customFormat="1" ht="15.75" x14ac:dyDescent="0.2">
      <c r="A64" s="10" t="s">
        <v>24</v>
      </c>
      <c r="B64" s="10" t="s">
        <v>25</v>
      </c>
      <c r="C64" s="10" t="s">
        <v>26</v>
      </c>
      <c r="D64" s="10" t="s">
        <v>27</v>
      </c>
      <c r="E64" s="10" t="s">
        <v>29</v>
      </c>
      <c r="F64" s="10" t="s">
        <v>33</v>
      </c>
      <c r="G64" s="10" t="s">
        <v>34</v>
      </c>
      <c r="H64" s="10" t="s">
        <v>30</v>
      </c>
      <c r="I64" s="10" t="s">
        <v>45</v>
      </c>
      <c r="J64" s="39" t="s">
        <v>35</v>
      </c>
      <c r="K64" s="40" t="s">
        <v>36</v>
      </c>
    </row>
    <row r="65" spans="1:14" s="12" customFormat="1" ht="51.75" customHeight="1" x14ac:dyDescent="0.25">
      <c r="A65" s="66" t="s">
        <v>104</v>
      </c>
      <c r="B65" s="67" t="s">
        <v>80</v>
      </c>
      <c r="C65" s="67">
        <v>800000</v>
      </c>
      <c r="D65" s="61" t="s">
        <v>105</v>
      </c>
      <c r="E65" s="68" t="s">
        <v>69</v>
      </c>
      <c r="F65" s="68" t="s">
        <v>106</v>
      </c>
      <c r="G65" s="69">
        <v>0</v>
      </c>
      <c r="H65" s="69">
        <v>800000</v>
      </c>
      <c r="I65" s="69">
        <v>106664</v>
      </c>
      <c r="J65" s="69">
        <v>19929</v>
      </c>
      <c r="K65" s="69">
        <v>693336</v>
      </c>
      <c r="L65" s="25"/>
      <c r="M65" s="25"/>
      <c r="N65" s="25"/>
    </row>
    <row r="66" spans="1:14" s="57" customFormat="1" ht="53.25" customHeight="1" x14ac:dyDescent="0.25">
      <c r="A66" s="66" t="s">
        <v>78</v>
      </c>
      <c r="B66" s="67" t="s">
        <v>80</v>
      </c>
      <c r="C66" s="67">
        <v>600000</v>
      </c>
      <c r="D66" s="61" t="s">
        <v>68</v>
      </c>
      <c r="E66" s="68" t="s">
        <v>69</v>
      </c>
      <c r="F66" s="68" t="s">
        <v>79</v>
      </c>
      <c r="G66" s="69">
        <v>439411</v>
      </c>
      <c r="H66" s="69">
        <v>0</v>
      </c>
      <c r="I66" s="69">
        <v>212996</v>
      </c>
      <c r="J66" s="69">
        <v>21498</v>
      </c>
      <c r="K66" s="69">
        <v>226415</v>
      </c>
      <c r="L66" s="25"/>
      <c r="M66" s="25"/>
      <c r="N66" s="25"/>
    </row>
    <row r="67" spans="1:14" s="12" customFormat="1" ht="19.5" hidden="1" customHeight="1" x14ac:dyDescent="0.25">
      <c r="A67" s="43" t="s">
        <v>14</v>
      </c>
      <c r="B67" s="54"/>
      <c r="C67" s="54"/>
      <c r="D67" s="54"/>
      <c r="E67" s="54"/>
      <c r="F67" s="54"/>
      <c r="G67" s="11"/>
      <c r="H67" s="11"/>
      <c r="I67" s="11"/>
      <c r="J67" s="11"/>
      <c r="K67" s="50"/>
    </row>
    <row r="68" spans="1:14" s="27" customFormat="1" ht="21.75" customHeight="1" x14ac:dyDescent="0.25">
      <c r="A68" s="52"/>
      <c r="B68" s="13"/>
      <c r="C68" s="13"/>
      <c r="D68" s="13"/>
      <c r="E68" s="13"/>
      <c r="F68" s="13">
        <f>SUM(F65:F67)</f>
        <v>0</v>
      </c>
      <c r="G68" s="13">
        <f t="shared" ref="G68:K68" si="4">SUM(G65:G67)</f>
        <v>439411</v>
      </c>
      <c r="H68" s="13">
        <f t="shared" si="4"/>
        <v>800000</v>
      </c>
      <c r="I68" s="13">
        <f t="shared" si="4"/>
        <v>319660</v>
      </c>
      <c r="J68" s="41">
        <f t="shared" si="4"/>
        <v>41427</v>
      </c>
      <c r="K68" s="41">
        <f t="shared" si="4"/>
        <v>919751</v>
      </c>
    </row>
    <row r="69" spans="1:14" s="27" customFormat="1" ht="15.75" x14ac:dyDescent="0.2">
      <c r="A69" s="14"/>
      <c r="B69" s="14"/>
      <c r="C69" s="14"/>
      <c r="D69" s="14"/>
      <c r="E69" s="14"/>
      <c r="F69" s="14"/>
      <c r="G69" s="14"/>
      <c r="H69" s="15"/>
      <c r="I69" s="15"/>
      <c r="J69" s="15"/>
      <c r="K69" s="15"/>
    </row>
    <row r="70" spans="1:14" s="27" customFormat="1" ht="69.75" customHeight="1" x14ac:dyDescent="0.25">
      <c r="A70" s="5" t="s">
        <v>64</v>
      </c>
      <c r="B70" s="14"/>
      <c r="C70" s="14"/>
      <c r="D70" s="14"/>
      <c r="E70" s="14"/>
      <c r="F70" s="14"/>
      <c r="G70" s="14"/>
      <c r="H70" s="15"/>
      <c r="I70" s="15"/>
      <c r="J70" s="1"/>
      <c r="K70" s="1"/>
      <c r="L70" s="1"/>
    </row>
    <row r="71" spans="1:14" s="27" customFormat="1" ht="15.75" x14ac:dyDescent="0.2">
      <c r="A71" s="6"/>
      <c r="B71" s="14"/>
      <c r="C71" s="14"/>
      <c r="D71" s="14"/>
      <c r="E71" s="14"/>
      <c r="F71" s="14"/>
      <c r="G71" s="14"/>
      <c r="H71" s="15"/>
      <c r="I71" s="15"/>
      <c r="J71" s="1"/>
      <c r="K71" s="1"/>
      <c r="L71" s="1"/>
    </row>
    <row r="72" spans="1:14" s="12" customFormat="1" ht="99.75" customHeight="1" x14ac:dyDescent="0.2">
      <c r="A72" s="42" t="s">
        <v>15</v>
      </c>
      <c r="B72" s="26" t="s">
        <v>18</v>
      </c>
      <c r="C72" s="26" t="s">
        <v>17</v>
      </c>
      <c r="D72" s="26" t="s">
        <v>44</v>
      </c>
      <c r="E72" s="26" t="s">
        <v>19</v>
      </c>
      <c r="F72" s="26" t="s">
        <v>112</v>
      </c>
      <c r="G72" s="26" t="s">
        <v>113</v>
      </c>
      <c r="H72" s="27"/>
      <c r="I72" s="27"/>
      <c r="J72" s="1"/>
      <c r="K72" s="1"/>
      <c r="L72" s="1"/>
    </row>
    <row r="73" spans="1:14" s="12" customFormat="1" x14ac:dyDescent="0.2">
      <c r="A73" s="10" t="s">
        <v>24</v>
      </c>
      <c r="B73" s="10" t="s">
        <v>25</v>
      </c>
      <c r="C73" s="10" t="s">
        <v>26</v>
      </c>
      <c r="D73" s="10" t="s">
        <v>27</v>
      </c>
      <c r="E73" s="10" t="s">
        <v>28</v>
      </c>
      <c r="F73" s="10" t="s">
        <v>29</v>
      </c>
      <c r="G73" s="10" t="s">
        <v>33</v>
      </c>
      <c r="H73" s="27"/>
      <c r="I73" s="27"/>
      <c r="J73" s="1"/>
      <c r="K73" s="1"/>
      <c r="L73" s="1"/>
    </row>
    <row r="74" spans="1:14" s="12" customFormat="1" ht="20.25" customHeight="1" x14ac:dyDescent="0.2">
      <c r="A74" s="43" t="s">
        <v>12</v>
      </c>
      <c r="B74" s="44"/>
      <c r="C74" s="43"/>
      <c r="D74" s="43"/>
      <c r="E74" s="43"/>
      <c r="F74" s="43"/>
      <c r="G74" s="43"/>
      <c r="H74" s="15"/>
      <c r="I74" s="15"/>
      <c r="J74" s="1"/>
      <c r="K74" s="1"/>
      <c r="L74" s="1"/>
    </row>
    <row r="75" spans="1:14" ht="20.25" customHeight="1" x14ac:dyDescent="0.2">
      <c r="A75" s="43" t="s">
        <v>13</v>
      </c>
      <c r="B75" s="44"/>
      <c r="C75" s="43"/>
      <c r="D75" s="43"/>
      <c r="E75" s="43"/>
      <c r="F75" s="43"/>
      <c r="G75" s="43"/>
      <c r="H75" s="15"/>
      <c r="I75" s="15"/>
    </row>
    <row r="76" spans="1:14" ht="20.25" customHeight="1" x14ac:dyDescent="0.2">
      <c r="A76" s="43" t="s">
        <v>14</v>
      </c>
      <c r="B76" s="44"/>
      <c r="C76" s="43"/>
      <c r="D76" s="43"/>
      <c r="E76" s="43"/>
      <c r="F76" s="43"/>
      <c r="G76" s="43"/>
      <c r="H76" s="15"/>
      <c r="I76" s="15"/>
    </row>
    <row r="77" spans="1:14" ht="20.25" customHeight="1" x14ac:dyDescent="0.2">
      <c r="A77" s="52"/>
      <c r="B77" s="52"/>
      <c r="C77" s="52"/>
      <c r="D77" s="52"/>
      <c r="E77" s="53"/>
      <c r="F77" s="45">
        <f>SUM(F74:F76)</f>
        <v>0</v>
      </c>
      <c r="G77" s="45">
        <f>SUM(G74:G76)</f>
        <v>0</v>
      </c>
      <c r="H77" s="15"/>
      <c r="I77" s="15"/>
    </row>
    <row r="78" spans="1:14" ht="26.25" customHeight="1" x14ac:dyDescent="0.25">
      <c r="A78" s="105"/>
      <c r="B78" s="106"/>
      <c r="C78" s="106"/>
      <c r="D78" s="106"/>
      <c r="E78" s="106"/>
      <c r="J78" s="103"/>
      <c r="K78" s="87"/>
      <c r="L78" s="87"/>
      <c r="M78" s="87"/>
    </row>
    <row r="79" spans="1:14" ht="26.25" customHeight="1" x14ac:dyDescent="0.25">
      <c r="A79" s="123"/>
      <c r="B79" s="124"/>
      <c r="C79" s="124"/>
      <c r="D79" s="124"/>
      <c r="E79" s="124"/>
      <c r="J79" s="70"/>
      <c r="K79" s="71"/>
      <c r="L79" s="71"/>
      <c r="M79" s="71"/>
    </row>
    <row r="80" spans="1:14" ht="16.5" customHeight="1" x14ac:dyDescent="0.25">
      <c r="A80" s="104"/>
      <c r="B80" s="87"/>
      <c r="C80" s="87"/>
      <c r="D80" s="87"/>
      <c r="E80" s="87"/>
      <c r="J80" s="104"/>
      <c r="K80" s="87"/>
      <c r="L80" s="87"/>
      <c r="M80" s="87"/>
    </row>
    <row r="81" spans="1:13" ht="15.75" x14ac:dyDescent="0.25">
      <c r="I81" s="121" t="s">
        <v>120</v>
      </c>
      <c r="J81" s="121"/>
      <c r="K81" s="121"/>
      <c r="L81" s="121"/>
    </row>
    <row r="82" spans="1:13" ht="15.75" x14ac:dyDescent="0.25">
      <c r="I82" s="121"/>
      <c r="J82" s="121" t="s">
        <v>121</v>
      </c>
      <c r="K82" s="122"/>
      <c r="L82" s="122"/>
    </row>
    <row r="84" spans="1:13" ht="15.75" x14ac:dyDescent="0.25">
      <c r="G84" s="51"/>
      <c r="H84" s="51"/>
      <c r="I84" s="51"/>
    </row>
    <row r="85" spans="1:13" ht="15.75" x14ac:dyDescent="0.25">
      <c r="A85" s="51"/>
      <c r="B85" s="51"/>
      <c r="C85" s="51"/>
      <c r="D85" s="51"/>
      <c r="E85" s="51"/>
      <c r="F85" s="51"/>
      <c r="G85" s="51"/>
      <c r="H85" s="55"/>
      <c r="I85" s="55"/>
      <c r="J85" s="51"/>
      <c r="K85" s="51"/>
      <c r="L85" s="56"/>
      <c r="M85" s="56"/>
    </row>
    <row r="86" spans="1:13" ht="15.75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6"/>
      <c r="M86" s="56"/>
    </row>
  </sheetData>
  <mergeCells count="62">
    <mergeCell ref="D55:E55"/>
    <mergeCell ref="D56:E56"/>
    <mergeCell ref="H61:H63"/>
    <mergeCell ref="A5:N5"/>
    <mergeCell ref="A6:N6"/>
    <mergeCell ref="M10:M12"/>
    <mergeCell ref="N10:N12"/>
    <mergeCell ref="L11:L12"/>
    <mergeCell ref="D10:D12"/>
    <mergeCell ref="E10:E12"/>
    <mergeCell ref="F10:F12"/>
    <mergeCell ref="G10:G12"/>
    <mergeCell ref="A37:K37"/>
    <mergeCell ref="A29:A30"/>
    <mergeCell ref="D57:E57"/>
    <mergeCell ref="L32:M32"/>
    <mergeCell ref="J78:M78"/>
    <mergeCell ref="J80:M80"/>
    <mergeCell ref="A78:E78"/>
    <mergeCell ref="A80:E80"/>
    <mergeCell ref="A61:A63"/>
    <mergeCell ref="E61:E63"/>
    <mergeCell ref="F61:F63"/>
    <mergeCell ref="I61:I63"/>
    <mergeCell ref="B61:B63"/>
    <mergeCell ref="C61:C63"/>
    <mergeCell ref="D61:D63"/>
    <mergeCell ref="K61:K63"/>
    <mergeCell ref="J61:J63"/>
    <mergeCell ref="G61:G63"/>
    <mergeCell ref="J10:J12"/>
    <mergeCell ref="K11:K12"/>
    <mergeCell ref="H10:H12"/>
    <mergeCell ref="A51:N51"/>
    <mergeCell ref="A25:N25"/>
    <mergeCell ref="A35:N35"/>
    <mergeCell ref="A36:N36"/>
    <mergeCell ref="A38:N38"/>
    <mergeCell ref="A39:N39"/>
    <mergeCell ref="H29:H30"/>
    <mergeCell ref="L29:M30"/>
    <mergeCell ref="B29:D29"/>
    <mergeCell ref="E29:G29"/>
    <mergeCell ref="I29:I30"/>
    <mergeCell ref="J29:J30"/>
    <mergeCell ref="L31:M31"/>
    <mergeCell ref="L1:N1"/>
    <mergeCell ref="K29:K30"/>
    <mergeCell ref="L2:N2"/>
    <mergeCell ref="L3:N3"/>
    <mergeCell ref="A27:C27"/>
    <mergeCell ref="A18:F18"/>
    <mergeCell ref="A7:H7"/>
    <mergeCell ref="A10:A12"/>
    <mergeCell ref="B10:B12"/>
    <mergeCell ref="C10:C12"/>
    <mergeCell ref="A21:N21"/>
    <mergeCell ref="I10:I12"/>
    <mergeCell ref="A23:N23"/>
    <mergeCell ref="A4:N4"/>
    <mergeCell ref="A22:K22"/>
    <mergeCell ref="A24:K24"/>
  </mergeCells>
  <conditionalFormatting sqref="I32">
    <cfRule type="cellIs" dxfId="0" priority="1" stopIfTrue="1" operator="lessThan">
      <formula>$J$8</formula>
    </cfRule>
  </conditionalFormatting>
  <pageMargins left="0" right="0" top="0.59055118110236227" bottom="0" header="0.31496062992125984" footer="0.31496062992125984"/>
  <pageSetup paperSize="9" scale="54" orientation="landscape" r:id="rId1"/>
  <rowBreaks count="2" manualBreakCount="2">
    <brk id="26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Monika Lazarova</cp:lastModifiedBy>
  <cp:lastPrinted>2020-07-15T06:42:17Z</cp:lastPrinted>
  <dcterms:created xsi:type="dcterms:W3CDTF">2016-06-20T13:38:46Z</dcterms:created>
  <dcterms:modified xsi:type="dcterms:W3CDTF">2020-07-15T06:42:23Z</dcterms:modified>
</cp:coreProperties>
</file>